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F7E2EF14-2CAE-704D-A060-7E965AE57A72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M15" i="1"/>
  <c r="U15" i="1" s="1"/>
  <c r="V15" i="1" s="1"/>
  <c r="K15" i="1"/>
  <c r="J15" i="1"/>
  <c r="G16" i="1"/>
  <c r="P14" i="1"/>
  <c r="M14" i="1"/>
  <c r="U14" i="1" s="1"/>
  <c r="V14" i="1" s="1"/>
  <c r="K14" i="1"/>
  <c r="J14" i="1"/>
  <c r="P13" i="1" l="1"/>
  <c r="M13" i="1"/>
  <c r="U13" i="1" s="1"/>
  <c r="V13" i="1" s="1"/>
  <c r="K13" i="1"/>
  <c r="K16" i="1" s="1"/>
  <c r="J13" i="1"/>
  <c r="J16" i="1" s="1"/>
  <c r="B1" i="1"/>
</calcChain>
</file>

<file path=xl/sharedStrings.xml><?xml version="1.0" encoding="utf-8"?>
<sst xmlns="http://schemas.openxmlformats.org/spreadsheetml/2006/main" count="54" uniqueCount="48">
  <si>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</si>
  <si>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</si>
  <si>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</si>
  <si>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</si>
  <si>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</si>
  <si>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</si>
  <si>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</si>
  <si>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</si>
  <si>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</si>
  <si>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</si>
  <si>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</si>
  <si>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</si>
  <si>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</si>
  <si>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</si>
  <si>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</si>
  <si>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</si>
  <si>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</si>
  <si>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</si>
  <si>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</si>
  <si>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</si>
  <si>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</si>
  <si>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</si>
  <si>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</si>
  <si>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</si>
  <si>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</si>
  <si>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</si>
  <si>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</si>
  <si>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</si>
  <si>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</si>
  <si>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</si>
  <si>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</si>
  <si>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</si>
  <si>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</si>
  <si>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</si>
  <si>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</si>
  <si>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</si>
  <si>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</si>
  <si>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</si>
  <si>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</si>
  <si>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</si>
  <si>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707091</t>
  </si>
  <si>
    <t>SILICONA BARRA DELG OVE 800GR (71 APRX)</t>
  </si>
  <si>
    <t xml:space="preserve">	CLAC1579</t>
  </si>
  <si>
    <t xml:space="preserve">	CLAC1579/CLAC1580/TBS707</t>
  </si>
  <si>
    <t>CINTA DE EMBALAJE 2X50 YDS YIMI</t>
  </si>
  <si>
    <t xml:space="preserve">	TBS707</t>
  </si>
  <si>
    <t>CLAC1580</t>
  </si>
  <si>
    <t>MOCHILA COLOR NEGR/GRIS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</si>
</sst>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100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168" fontId="26" fillId="0" borderId="0" xfId="3" applyNumberFormat="1" applyFont="1" applyBorder="1" applyAlignment="1">
      <alignment horizontal="left" vertical="center" wrapText="1"/>
    </xf>
    <xf numFmtId="0" fontId="27" fillId="8" borderId="0" xfId="2" applyFont="1" applyFill="1" applyBorder="1" applyAlignment="1">
      <alignment horizontal="left" vertical="center" wrapText="1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8"/>
  <sheetViews>
    <sheetView tabSelected="1" topLeftCell="A14" workbookViewId="0">
      <selection activeCell="G15" sqref="G15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46053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43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24</v>
      </c>
      <c r="G13" s="66">
        <v>1000</v>
      </c>
      <c r="H13" s="67">
        <v>0.28499999999999998</v>
      </c>
      <c r="I13" s="68">
        <v>29.2</v>
      </c>
      <c r="J13" s="69">
        <f>H13*G13</f>
        <v>285</v>
      </c>
      <c r="K13" s="69">
        <f>I13*G13</f>
        <v>29200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46058</v>
      </c>
      <c r="U13" s="74">
        <f>M13-T13</f>
        <v>-28</v>
      </c>
      <c r="V13" s="74" t="str">
        <f>IF(U13&lt;=-14,"DELAY",IF(U13&gt;=-7,"TIME OK","CHECK"))</f>
        <v>DELAY</v>
      </c>
      <c r="W13" s="75" t="s">
        <v>37</v>
      </c>
      <c r="X13" s="76">
        <v>46007</v>
      </c>
      <c r="Y13" s="77"/>
      <c r="Z13" s="78"/>
    </row>
    <row r="14" spans="1:26" ht="161" customHeight="1">
      <c r="A14" s="60">
        <v>2</v>
      </c>
      <c r="B14" s="61" t="s">
        <v>45</v>
      </c>
      <c r="C14" s="62"/>
      <c r="D14" s="63">
        <v>606438</v>
      </c>
      <c r="E14" s="64" t="s">
        <v>44</v>
      </c>
      <c r="F14" s="65">
        <v>72</v>
      </c>
      <c r="G14" s="66">
        <v>500</v>
      </c>
      <c r="H14" s="67">
        <v>0.28499999999999998</v>
      </c>
      <c r="I14" s="68">
        <v>29.2</v>
      </c>
      <c r="J14" s="69">
        <f>H14*G14</f>
        <v>142.5</v>
      </c>
      <c r="K14" s="69">
        <f>I14*G14</f>
        <v>14600</v>
      </c>
      <c r="L14" s="70">
        <v>46020</v>
      </c>
      <c r="M14" s="70">
        <f>L14+O14</f>
        <v>46030</v>
      </c>
      <c r="N14" s="70">
        <v>46022</v>
      </c>
      <c r="O14" s="71" t="s">
        <v>38</v>
      </c>
      <c r="P14" s="70">
        <f>O14+N14</f>
        <v>46032</v>
      </c>
      <c r="Q14" s="72">
        <v>46006</v>
      </c>
      <c r="R14" s="72"/>
      <c r="S14" s="95">
        <v>46008</v>
      </c>
      <c r="T14" s="73">
        <v>46058</v>
      </c>
      <c r="U14" s="74">
        <f>M14-T14</f>
        <v>-28</v>
      </c>
      <c r="V14" s="74" t="str">
        <f>IF(U14&lt;=-14,"DELAY",IF(U14&gt;=-7,"TIME OK","CHECK"))</f>
        <v>DELAY</v>
      </c>
      <c r="W14" s="75" t="s">
        <v>37</v>
      </c>
      <c r="X14" s="76">
        <v>46007</v>
      </c>
      <c r="Y14" s="77"/>
      <c r="Z14" s="78"/>
    </row>
    <row r="15" spans="1:26" ht="161" customHeight="1">
      <c r="A15" s="96">
        <v>3</v>
      </c>
      <c r="B15" s="61" t="s">
        <v>46</v>
      </c>
      <c r="C15" s="97"/>
      <c r="D15" s="63">
        <v>902341</v>
      </c>
      <c r="E15" s="64" t="s">
        <v>47</v>
      </c>
      <c r="F15" s="98">
        <v>20</v>
      </c>
      <c r="G15" s="99">
        <v>300</v>
      </c>
      <c r="H15" s="67">
        <v>0.28499999999999998</v>
      </c>
      <c r="I15" s="68">
        <v>29.2</v>
      </c>
      <c r="J15" s="69">
        <f>H15*G15</f>
        <v>85.499999999999986</v>
      </c>
      <c r="K15" s="69">
        <f>I15*G15</f>
        <v>8760</v>
      </c>
      <c r="L15" s="70">
        <v>46020</v>
      </c>
      <c r="M15" s="70">
        <f>L15+O15</f>
        <v>46030</v>
      </c>
      <c r="N15" s="70">
        <v>46022</v>
      </c>
      <c r="O15" s="71" t="s">
        <v>38</v>
      </c>
      <c r="P15" s="70">
        <f>O15+N15</f>
        <v>46032</v>
      </c>
      <c r="Q15" s="72">
        <v>46006</v>
      </c>
      <c r="R15" s="72"/>
      <c r="S15" s="95">
        <v>46008</v>
      </c>
      <c r="T15" s="73">
        <v>46058</v>
      </c>
      <c r="U15" s="74">
        <f>M15-T15</f>
        <v>-28</v>
      </c>
      <c r="V15" s="74" t="str">
        <f>IF(U15&lt;=-14,"DELAY",IF(U15&gt;=-7,"TIME OK","CHECK"))</f>
        <v>DELAY</v>
      </c>
      <c r="W15" s="75" t="s">
        <v>37</v>
      </c>
      <c r="X15" s="76">
        <v>46007</v>
      </c>
      <c r="Y15" s="77"/>
      <c r="Z15" s="78"/>
    </row>
    <row r="16" spans="1:26" ht="29">
      <c r="A16" s="79"/>
      <c r="B16" s="80"/>
      <c r="C16" s="81"/>
      <c r="D16" s="82"/>
      <c r="F16" s="84"/>
      <c r="G16" s="85">
        <f>SUM(G13:G14)</f>
        <v>1500</v>
      </c>
      <c r="H16" s="84"/>
      <c r="I16" s="84"/>
      <c r="J16" s="86">
        <f>SUM(J13:J13)</f>
        <v>285</v>
      </c>
      <c r="K16" s="86">
        <f>SUM(K13:K13)</f>
        <v>29200</v>
      </c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  <row r="17" spans="1:26" ht="22">
      <c r="A17" s="79"/>
      <c r="B17" s="80"/>
      <c r="C17" s="81"/>
      <c r="D17" s="82"/>
      <c r="E17" s="83"/>
      <c r="F17" s="82"/>
      <c r="G17" s="93"/>
      <c r="H17" s="82"/>
      <c r="I17" s="82"/>
      <c r="J17" s="94"/>
      <c r="K17" s="94"/>
      <c r="L17" s="87"/>
      <c r="M17" s="88"/>
      <c r="N17" s="87"/>
      <c r="O17" s="89"/>
      <c r="P17" s="90"/>
      <c r="Q17" s="91"/>
      <c r="R17" s="91"/>
      <c r="S17" s="91"/>
      <c r="T17" s="91"/>
      <c r="U17" s="91"/>
      <c r="V17" s="91"/>
      <c r="W17" s="92"/>
      <c r="X17" s="92"/>
      <c r="Y17" s="91"/>
      <c r="Z17" s="91"/>
    </row>
    <row r="18" spans="1:26" ht="22">
      <c r="A18" s="79"/>
      <c r="B18" s="80"/>
      <c r="C18" s="81"/>
      <c r="D18" s="82"/>
      <c r="E18" s="83"/>
      <c r="F18" s="82"/>
      <c r="G18" s="93"/>
      <c r="H18" s="82"/>
      <c r="I18" s="82"/>
      <c r="J18" s="94"/>
      <c r="K18" s="94"/>
      <c r="L18" s="87"/>
      <c r="M18" s="88"/>
      <c r="N18" s="87"/>
      <c r="O18" s="89"/>
      <c r="P18" s="90"/>
      <c r="Q18" s="91"/>
      <c r="R18" s="91"/>
      <c r="S18" s="91"/>
      <c r="T18" s="91"/>
      <c r="U18" s="91"/>
      <c r="V18" s="91"/>
      <c r="W18" s="92"/>
      <c r="X18" s="92"/>
      <c r="Y18" s="91"/>
      <c r="Z18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:V15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:D15">
    <cfRule type="duplicateValues" dxfId="0" priority="23"/>
  </conditionalFormatting>
  <dataValidations count="1">
    <dataValidation type="date" operator="greaterThan" allowBlank="1" showInputMessage="1" showErrorMessage="1" errorTitle="Error" error="Date only" sqref="B10:B11 T13:T15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2026-02-01T03:27:42Z</dcterms:modified>
</cp:coreProperties>
</file>